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5 ГОД\ИЗМЕНЕНИЯ В МУН. ПРОГРАММУ\Для размещения принятой МП (2 изм.) ДГХ\"/>
    </mc:Choice>
  </mc:AlternateContent>
  <bookViews>
    <workbookView xWindow="0" yWindow="0" windowWidth="20940" windowHeight="987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52511"/>
</workbook>
</file>

<file path=xl/calcChain.xml><?xml version="1.0" encoding="utf-8"?>
<calcChain xmlns="http://schemas.openxmlformats.org/spreadsheetml/2006/main">
  <c r="K103" i="1" l="1"/>
  <c r="K104" i="1"/>
  <c r="K105" i="1"/>
  <c r="M103" i="1"/>
  <c r="M104" i="1"/>
  <c r="M105" i="1"/>
  <c r="L103" i="1"/>
  <c r="L104" i="1"/>
  <c r="L105" i="1"/>
  <c r="J90" i="1"/>
  <c r="J103" i="1"/>
  <c r="J104" i="1"/>
  <c r="J105" i="1"/>
  <c r="I103" i="1"/>
  <c r="I104" i="1"/>
  <c r="H105" i="1"/>
  <c r="I105" i="1"/>
  <c r="I94" i="1"/>
  <c r="I93" i="1"/>
  <c r="I92" i="1"/>
  <c r="I91" i="1"/>
  <c r="H103" i="1"/>
  <c r="H104" i="1"/>
  <c r="H95" i="1"/>
  <c r="G99" i="1"/>
  <c r="G98" i="1"/>
  <c r="G97" i="1"/>
  <c r="G96" i="1"/>
  <c r="M95" i="1"/>
  <c r="L95" i="1"/>
  <c r="K95" i="1"/>
  <c r="J95" i="1"/>
  <c r="I95" i="1"/>
  <c r="K94" i="1"/>
  <c r="J94" i="1"/>
  <c r="H94" i="1"/>
  <c r="G94" i="1"/>
  <c r="M93" i="1"/>
  <c r="L93" i="1"/>
  <c r="K93" i="1"/>
  <c r="J93" i="1"/>
  <c r="H93" i="1"/>
  <c r="K92" i="1"/>
  <c r="J92" i="1"/>
  <c r="H92" i="1"/>
  <c r="K91" i="1"/>
  <c r="J91" i="1"/>
  <c r="H91" i="1"/>
  <c r="G91" i="1" s="1"/>
  <c r="M90" i="1"/>
  <c r="L90" i="1"/>
  <c r="G92" i="1" l="1"/>
  <c r="K90" i="1"/>
  <c r="G95" i="1"/>
  <c r="G93" i="1"/>
  <c r="I90" i="1"/>
  <c r="H90" i="1"/>
  <c r="K28" i="1"/>
  <c r="G90" i="1" l="1"/>
  <c r="K40" i="1"/>
  <c r="K26" i="1"/>
  <c r="K27" i="1"/>
  <c r="J48" i="1" l="1"/>
  <c r="K25" i="1" l="1"/>
  <c r="L85" i="1"/>
  <c r="L83" i="1"/>
  <c r="L80" i="1" s="1"/>
  <c r="L75" i="1"/>
  <c r="L73" i="1"/>
  <c r="L70" i="1" s="1"/>
  <c r="L55" i="1"/>
  <c r="L50" i="1"/>
  <c r="L38" i="1"/>
  <c r="L35" i="1" s="1"/>
  <c r="L45" i="1"/>
  <c r="L40" i="1"/>
  <c r="L30" i="1"/>
  <c r="L29" i="1"/>
  <c r="L28" i="1"/>
  <c r="L27" i="1"/>
  <c r="L26" i="1"/>
  <c r="L20" i="1"/>
  <c r="L19" i="1"/>
  <c r="L106" i="1" s="1"/>
  <c r="L18" i="1"/>
  <c r="L17" i="1"/>
  <c r="L16" i="1"/>
  <c r="L25" i="1" l="1"/>
  <c r="L15" i="1"/>
  <c r="L102" i="1" l="1"/>
  <c r="J43" i="1"/>
  <c r="I75" i="1" l="1"/>
  <c r="J78" i="1" l="1"/>
  <c r="J75" i="1" s="1"/>
  <c r="J33" i="1" l="1"/>
  <c r="J32" i="1"/>
  <c r="J31" i="1"/>
  <c r="J23" i="1"/>
  <c r="J22" i="1"/>
  <c r="J21" i="1"/>
  <c r="I28" i="1" l="1"/>
  <c r="I45" i="1"/>
  <c r="J26" i="1"/>
  <c r="J28" i="1"/>
  <c r="I83" i="1"/>
  <c r="M83" i="1"/>
  <c r="M73" i="1"/>
  <c r="M70" i="1" s="1"/>
  <c r="K73" i="1"/>
  <c r="J73" i="1"/>
  <c r="J70" i="1" s="1"/>
  <c r="M19" i="1"/>
  <c r="M18" i="1"/>
  <c r="M17" i="1"/>
  <c r="M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M75" i="1"/>
  <c r="M85" i="1"/>
  <c r="M45" i="1"/>
  <c r="J45" i="1"/>
  <c r="F17" i="1"/>
  <c r="K29" i="1"/>
  <c r="J27" i="1"/>
  <c r="J30" i="1"/>
  <c r="M38" i="1"/>
  <c r="M35" i="1" s="1"/>
  <c r="M80" i="1"/>
  <c r="M50" i="1"/>
  <c r="M55" i="1"/>
  <c r="K38" i="1"/>
  <c r="M40" i="1"/>
  <c r="M20" i="1"/>
  <c r="K20" i="1"/>
  <c r="G31" i="1"/>
  <c r="G26" i="1" s="1"/>
  <c r="M30" i="1"/>
  <c r="M29" i="1"/>
  <c r="M28" i="1"/>
  <c r="M27" i="1"/>
  <c r="M26" i="1"/>
  <c r="I73" i="1"/>
  <c r="I69" i="1"/>
  <c r="I65" i="1" s="1"/>
  <c r="I63" i="1"/>
  <c r="I62" i="1"/>
  <c r="I61" i="1"/>
  <c r="M106" i="1" l="1"/>
  <c r="M15" i="1"/>
  <c r="J25" i="1"/>
  <c r="G16" i="1"/>
  <c r="G18" i="1"/>
  <c r="G17" i="1"/>
  <c r="G19" i="1"/>
  <c r="M25" i="1"/>
  <c r="I60" i="1"/>
  <c r="I26" i="1"/>
  <c r="M10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82" i="1"/>
  <c r="K81" i="1"/>
  <c r="J84" i="1"/>
  <c r="J106" i="1" s="1"/>
  <c r="J83" i="1"/>
  <c r="G83" i="1" s="1"/>
  <c r="J82" i="1"/>
  <c r="J81" i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102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106" i="1" s="1"/>
  <c r="K37" i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106" i="1" s="1"/>
  <c r="H28" i="1"/>
  <c r="G105" i="1" l="1"/>
  <c r="K35" i="1"/>
  <c r="K102" i="1"/>
  <c r="G104" i="1"/>
  <c r="I106" i="1"/>
  <c r="G103" i="1"/>
  <c r="I25" i="1"/>
  <c r="H35" i="1"/>
  <c r="H25" i="1"/>
  <c r="H15" i="1"/>
  <c r="G80" i="1"/>
  <c r="G70" i="1"/>
  <c r="G75" i="1"/>
  <c r="K50" i="1"/>
  <c r="I50" i="1"/>
  <c r="H102" i="1" l="1"/>
  <c r="G50" i="1"/>
  <c r="I102" i="1"/>
  <c r="G106" i="1"/>
  <c r="H65" i="1"/>
  <c r="G65" i="1" s="1"/>
  <c r="G102" i="1" l="1"/>
  <c r="G66" i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<sst xmlns="http://schemas.openxmlformats.org/spreadsheetml/2006/main" count="179" uniqueCount="83">
  <si>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</si>
  <si>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</si>
  <si>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</si>
  <si>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</si>
  <si>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</si>
  <si>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</si>
  <si>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</si>
  <si>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</si>
  <si>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</si>
  <si>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</si>
  <si>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</si>
  <si>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</si>
  <si>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</si>
  <si>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</si>
  <si>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</si>
  <si>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</si>
  <si>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</si>
  <si>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</si>
  <si>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</si>
  <si>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</si>
  <si>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</si>
  <si>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</si>
  <si>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</si>
  <si>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</si>
  <si>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</si>
  <si>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</si>
  <si>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</si>
  <si>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</si>
  <si>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</si>
  <si>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</si>
  <si>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</si>
  <si>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</si>
  <si>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</si>
  <si>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</si>
  <si>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</si>
  <si>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</si>
  <si>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</si>
  <si>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</si>
  <si>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</si>
  <si>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</si>
  <si>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</si>
  <si>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</si>
  <si>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</si>
  <si>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</si>
  <si>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</si>
  <si>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</si>
  <si>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</si>
  <si>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</si>
  <si>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</si>
  <si>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</si>
  <si>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</si>
  <si>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</si>
  <si>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</si>
  <si>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</si>
  <si>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</si>
  <si>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</si>
  <si>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</si>
  <si>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</si>
  <si>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</si>
  <si>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</si>
  <si>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</si>
  <si>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</si>
  <si>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</si>
  <si>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</si>
  <si>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</si>
  <si>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</si>
  <si>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</si>
  <si>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</si>
  <si>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</si>
  <si>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</si>
  <si>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</si>
  <si>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</si>
  <si>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</si>
  <si>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</si>
  <si>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</si>
  <si>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</si>
  <si>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</si>
  <si>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</si>
  <si>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</si>
  <si>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</si>
  <si>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 xml:space="preserve">Задача 7. Благоустройство территорий городского округа Евпатория Республики Крым
</t>
  </si>
  <si>
    <t>Департамент городского хозяйства администрации города Евпатории Республики Крым</t>
  </si>
  <si>
    <t>Капитальный ремонт общественной территории города Евпатории -Сквер «Примирения и согласия (Привокзальный)»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</si>
</sst>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2"/>
  <sheetViews>
    <sheetView tabSelected="1" view="pageBreakPreview" topLeftCell="C73" zoomScale="40" zoomScaleNormal="40" zoomScaleSheetLayoutView="40" workbookViewId="0">
      <selection activeCell="AF91" sqref="AF91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5" customWidth="1"/>
    <col min="11" max="11" width="24.85546875" style="78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72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72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72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72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72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 x14ac:dyDescent="0.3">
      <c r="B6" s="40"/>
      <c r="C6" s="41"/>
      <c r="D6" s="42"/>
      <c r="E6" s="47"/>
      <c r="F6" s="43"/>
      <c r="G6" s="42"/>
      <c r="H6" s="6"/>
      <c r="I6" s="6"/>
      <c r="J6" s="6"/>
      <c r="K6" s="72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 x14ac:dyDescent="0.3">
      <c r="B7" s="40"/>
      <c r="C7" s="101" t="s">
        <v>59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6"/>
      <c r="S7" s="6"/>
      <c r="T7" s="6"/>
      <c r="U7" s="6"/>
    </row>
    <row r="8" spans="1:25" x14ac:dyDescent="0.3">
      <c r="B8" s="4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6"/>
      <c r="S8" s="6"/>
      <c r="T8" s="6"/>
      <c r="U8" s="6"/>
    </row>
    <row r="9" spans="1:25" x14ac:dyDescent="0.3">
      <c r="B9" s="4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6"/>
      <c r="S9" s="6"/>
      <c r="T9" s="6"/>
      <c r="U9" s="6"/>
    </row>
    <row r="10" spans="1:25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 x14ac:dyDescent="0.3">
      <c r="B11" s="102" t="s">
        <v>13</v>
      </c>
      <c r="C11" s="104" t="s">
        <v>14</v>
      </c>
      <c r="D11" s="102" t="s">
        <v>15</v>
      </c>
      <c r="E11" s="102" t="s">
        <v>58</v>
      </c>
      <c r="F11" s="102" t="s">
        <v>0</v>
      </c>
      <c r="G11" s="102" t="s">
        <v>11</v>
      </c>
      <c r="H11" s="111" t="s">
        <v>48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</row>
    <row r="12" spans="1:25" s="22" customFormat="1" ht="35.25" customHeight="1" x14ac:dyDescent="0.3">
      <c r="B12" s="102"/>
      <c r="C12" s="110"/>
      <c r="D12" s="103"/>
      <c r="E12" s="103"/>
      <c r="F12" s="103"/>
      <c r="G12" s="103"/>
      <c r="H12" s="102" t="s">
        <v>37</v>
      </c>
      <c r="I12" s="102" t="s">
        <v>38</v>
      </c>
      <c r="J12" s="106" t="s">
        <v>39</v>
      </c>
      <c r="K12" s="105" t="s">
        <v>43</v>
      </c>
      <c r="L12" s="106" t="s">
        <v>71</v>
      </c>
      <c r="M12" s="106" t="s">
        <v>77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 x14ac:dyDescent="0.3">
      <c r="B13" s="102"/>
      <c r="C13" s="110"/>
      <c r="D13" s="103"/>
      <c r="E13" s="103"/>
      <c r="F13" s="103"/>
      <c r="G13" s="103"/>
      <c r="H13" s="102"/>
      <c r="I13" s="102"/>
      <c r="J13" s="107"/>
      <c r="K13" s="105"/>
      <c r="L13" s="107"/>
      <c r="M13" s="107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3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 x14ac:dyDescent="0.3">
      <c r="A15" s="3"/>
      <c r="B15" s="95">
        <v>1</v>
      </c>
      <c r="C15" s="104" t="s">
        <v>67</v>
      </c>
      <c r="D15" s="102" t="s">
        <v>75</v>
      </c>
      <c r="E15" s="102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74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 x14ac:dyDescent="0.3">
      <c r="A16" s="3"/>
      <c r="B16" s="95"/>
      <c r="C16" s="104"/>
      <c r="D16" s="102"/>
      <c r="E16" s="102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74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95"/>
      <c r="C17" s="104"/>
      <c r="D17" s="102"/>
      <c r="E17" s="102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74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95"/>
      <c r="C18" s="104"/>
      <c r="D18" s="102"/>
      <c r="E18" s="102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74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95"/>
      <c r="C19" s="104"/>
      <c r="D19" s="102"/>
      <c r="E19" s="102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74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109" t="s">
        <v>12</v>
      </c>
      <c r="C20" s="108" t="s">
        <v>49</v>
      </c>
      <c r="D20" s="97" t="s">
        <v>75</v>
      </c>
      <c r="E20" s="97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75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109"/>
      <c r="C21" s="108"/>
      <c r="D21" s="97"/>
      <c r="E21" s="9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76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 x14ac:dyDescent="0.3">
      <c r="A22" s="3"/>
      <c r="B22" s="109"/>
      <c r="C22" s="108"/>
      <c r="D22" s="97"/>
      <c r="E22" s="9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76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109"/>
      <c r="C23" s="108"/>
      <c r="D23" s="97"/>
      <c r="E23" s="9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76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109"/>
      <c r="C24" s="108"/>
      <c r="D24" s="97"/>
      <c r="E24" s="97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76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109" t="s">
        <v>73</v>
      </c>
      <c r="C25" s="104" t="s">
        <v>40</v>
      </c>
      <c r="D25" s="102" t="s">
        <v>72</v>
      </c>
      <c r="E25" s="103"/>
      <c r="F25" s="16" t="s">
        <v>51</v>
      </c>
      <c r="G25" s="50">
        <f t="shared" ref="G25:M25" si="10">SUM(G26:G29)</f>
        <v>561857.25264999992</v>
      </c>
      <c r="H25" s="50">
        <f t="shared" si="10"/>
        <v>5620.4226500000004</v>
      </c>
      <c r="I25" s="50">
        <f t="shared" si="10"/>
        <v>90450</v>
      </c>
      <c r="J25" s="50">
        <f t="shared" si="10"/>
        <v>199999.99999999997</v>
      </c>
      <c r="K25" s="74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109"/>
      <c r="C26" s="104"/>
      <c r="D26" s="102"/>
      <c r="E26" s="103"/>
      <c r="F26" s="16" t="s">
        <v>1</v>
      </c>
      <c r="G26" s="50">
        <f>SUM(G31)</f>
        <v>527387.1</v>
      </c>
      <c r="H26" s="50">
        <f>SUM(H31)</f>
        <v>0</v>
      </c>
      <c r="I26" s="50">
        <f>SUM(I31)</f>
        <v>85832.1</v>
      </c>
      <c r="J26" s="50">
        <f>SUM(J31)</f>
        <v>189809.99999999997</v>
      </c>
      <c r="K26" s="74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109"/>
      <c r="C27" s="104"/>
      <c r="D27" s="102"/>
      <c r="E27" s="103"/>
      <c r="F27" s="16" t="s">
        <v>2</v>
      </c>
      <c r="G27" s="50">
        <f t="shared" ref="G27:I29" si="13">SUM(G32)</f>
        <v>33622.894519999994</v>
      </c>
      <c r="H27" s="50">
        <f>SUM(H32)</f>
        <v>5339.4015200000003</v>
      </c>
      <c r="I27" s="50">
        <f t="shared" si="13"/>
        <v>4517.45</v>
      </c>
      <c r="J27" s="50">
        <f>SUM(J32)</f>
        <v>9989.9999999999982</v>
      </c>
      <c r="K27" s="74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109"/>
      <c r="C28" s="104"/>
      <c r="D28" s="102"/>
      <c r="E28" s="103"/>
      <c r="F28" s="16" t="s">
        <v>3</v>
      </c>
      <c r="G28" s="50">
        <f t="shared" si="13"/>
        <v>847.25813000000005</v>
      </c>
      <c r="H28" s="50">
        <f t="shared" si="13"/>
        <v>281.02113000000003</v>
      </c>
      <c r="I28" s="50">
        <f>SUM(I33)</f>
        <v>100.45</v>
      </c>
      <c r="J28" s="50">
        <f>SUM(J33)</f>
        <v>200.00000000000003</v>
      </c>
      <c r="K28" s="74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109"/>
      <c r="C29" s="104"/>
      <c r="D29" s="102"/>
      <c r="E29" s="103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74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109" t="s">
        <v>16</v>
      </c>
      <c r="C30" s="108" t="s">
        <v>62</v>
      </c>
      <c r="D30" s="97" t="s">
        <v>72</v>
      </c>
      <c r="E30" s="97" t="s">
        <v>9</v>
      </c>
      <c r="F30" s="16" t="s">
        <v>5</v>
      </c>
      <c r="G30" s="51">
        <f t="shared" ref="G30:G35" si="14">SUM(H30:M30)</f>
        <v>561857.25264999992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199999.99999999997</v>
      </c>
      <c r="K30" s="75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109"/>
      <c r="C31" s="108"/>
      <c r="D31" s="97"/>
      <c r="E31" s="97"/>
      <c r="F31" s="14" t="s">
        <v>1</v>
      </c>
      <c r="G31" s="51">
        <f t="shared" si="14"/>
        <v>527387.1</v>
      </c>
      <c r="H31" s="52">
        <v>0</v>
      </c>
      <c r="I31" s="52">
        <v>85832.1</v>
      </c>
      <c r="J31" s="52">
        <f>363011.63+9499.97-182701.6</f>
        <v>189809.99999999997</v>
      </c>
      <c r="K31" s="76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109"/>
      <c r="C32" s="108"/>
      <c r="D32" s="97"/>
      <c r="E32" s="97"/>
      <c r="F32" s="14" t="s">
        <v>2</v>
      </c>
      <c r="G32" s="51">
        <f t="shared" si="14"/>
        <v>33622.894519999994</v>
      </c>
      <c r="H32" s="52">
        <v>5339.4015200000003</v>
      </c>
      <c r="I32" s="52">
        <v>4517.45</v>
      </c>
      <c r="J32" s="52">
        <f>19105.87+500.03-9615.9</f>
        <v>9989.9999999999982</v>
      </c>
      <c r="K32" s="76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109"/>
      <c r="C33" s="108"/>
      <c r="D33" s="97"/>
      <c r="E33" s="97"/>
      <c r="F33" s="14" t="s">
        <v>3</v>
      </c>
      <c r="G33" s="51">
        <f t="shared" si="14"/>
        <v>847.25813000000005</v>
      </c>
      <c r="H33" s="52">
        <v>281.02113000000003</v>
      </c>
      <c r="I33" s="52">
        <v>100.45</v>
      </c>
      <c r="J33" s="52">
        <f>382.5+10.011-192.511</f>
        <v>200.00000000000003</v>
      </c>
      <c r="K33" s="76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109"/>
      <c r="C34" s="108"/>
      <c r="D34" s="97"/>
      <c r="E34" s="97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76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109" t="s">
        <v>17</v>
      </c>
      <c r="C35" s="104" t="s">
        <v>41</v>
      </c>
      <c r="D35" s="102" t="s">
        <v>78</v>
      </c>
      <c r="E35" s="102"/>
      <c r="F35" s="16" t="s">
        <v>27</v>
      </c>
      <c r="G35" s="50">
        <f t="shared" si="14"/>
        <v>150089.96135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25625.373</v>
      </c>
      <c r="K35" s="74">
        <f>SUM(K36:K39)</f>
        <v>27082.308999999997</v>
      </c>
      <c r="L35" s="50">
        <f>SUM(L36:L39)</f>
        <v>25976.592000000001</v>
      </c>
      <c r="M35" s="50">
        <f>SUM(M36:M39)</f>
        <v>26363.703000000001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109"/>
      <c r="C36" s="104"/>
      <c r="D36" s="102"/>
      <c r="E36" s="102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74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109"/>
      <c r="C37" s="104"/>
      <c r="D37" s="102"/>
      <c r="E37" s="102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74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109"/>
      <c r="C38" s="104"/>
      <c r="D38" s="102"/>
      <c r="E38" s="102"/>
      <c r="F38" s="16" t="s">
        <v>3</v>
      </c>
      <c r="G38" s="50">
        <f>SUM(G43,G48,G53,G58)</f>
        <v>150089.96135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25625.373</v>
      </c>
      <c r="K38" s="74">
        <f>SUM(K43,K48,K53,K58)</f>
        <v>27082.308999999997</v>
      </c>
      <c r="L38" s="50">
        <f>SUM(L43+L48+L53+L58)</f>
        <v>25976.592000000001</v>
      </c>
      <c r="M38" s="50">
        <f>SUM(M43+M48+M53+M58)</f>
        <v>26363.703000000001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109"/>
      <c r="C39" s="104"/>
      <c r="D39" s="102"/>
      <c r="E39" s="102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74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109" t="s">
        <v>18</v>
      </c>
      <c r="C40" s="108" t="s">
        <v>61</v>
      </c>
      <c r="D40" s="97" t="s">
        <v>78</v>
      </c>
      <c r="E40" s="97" t="s">
        <v>7</v>
      </c>
      <c r="F40" s="16" t="s">
        <v>5</v>
      </c>
      <c r="G40" s="51">
        <f t="shared" si="19"/>
        <v>11124.573999999999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1939.825</v>
      </c>
      <c r="K40" s="75">
        <f>SUM(K41:K44)</f>
        <v>2002.058</v>
      </c>
      <c r="L40" s="51">
        <f>SUM(L41:L44)</f>
        <v>2002.126</v>
      </c>
      <c r="M40" s="51">
        <f>SUM(M41:M44)</f>
        <v>2002.068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109"/>
      <c r="C41" s="104"/>
      <c r="D41" s="97"/>
      <c r="E41" s="97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76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109"/>
      <c r="C42" s="104"/>
      <c r="D42" s="97"/>
      <c r="E42" s="97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76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109"/>
      <c r="C43" s="104"/>
      <c r="D43" s="97"/>
      <c r="E43" s="97"/>
      <c r="F43" s="14" t="s">
        <v>3</v>
      </c>
      <c r="G43" s="51">
        <f t="shared" si="19"/>
        <v>11124.573999999999</v>
      </c>
      <c r="H43" s="52">
        <v>1444.752</v>
      </c>
      <c r="I43" s="52">
        <v>1733.7449999999999</v>
      </c>
      <c r="J43" s="52">
        <f>1833.478+106.347</f>
        <v>1939.825</v>
      </c>
      <c r="K43" s="76">
        <v>2002.058</v>
      </c>
      <c r="L43" s="52">
        <v>2002.126</v>
      </c>
      <c r="M43" s="52">
        <v>2002.068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109"/>
      <c r="C44" s="104"/>
      <c r="D44" s="97"/>
      <c r="E44" s="97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76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 x14ac:dyDescent="0.3">
      <c r="A45" s="3"/>
      <c r="B45" s="109" t="s">
        <v>31</v>
      </c>
      <c r="C45" s="108" t="s">
        <v>57</v>
      </c>
      <c r="D45" s="97" t="s">
        <v>78</v>
      </c>
      <c r="E45" s="97" t="s">
        <v>9</v>
      </c>
      <c r="F45" s="16" t="s">
        <v>5</v>
      </c>
      <c r="G45" s="51">
        <f t="shared" si="19"/>
        <v>70032.833350000001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11215.121999999999</v>
      </c>
      <c r="K45" s="75">
        <f t="shared" si="21"/>
        <v>12648.671</v>
      </c>
      <c r="L45" s="51">
        <f t="shared" si="21"/>
        <v>11542.886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 x14ac:dyDescent="0.3">
      <c r="A46" s="3"/>
      <c r="B46" s="109"/>
      <c r="C46" s="104"/>
      <c r="D46" s="97"/>
      <c r="E46" s="97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76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 x14ac:dyDescent="0.3">
      <c r="A47" s="3"/>
      <c r="B47" s="109"/>
      <c r="C47" s="104"/>
      <c r="D47" s="97"/>
      <c r="E47" s="97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76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 x14ac:dyDescent="0.3">
      <c r="A48" s="3"/>
      <c r="B48" s="109"/>
      <c r="C48" s="104"/>
      <c r="D48" s="97"/>
      <c r="E48" s="97"/>
      <c r="F48" s="14" t="s">
        <v>3</v>
      </c>
      <c r="G48" s="51">
        <f t="shared" si="19"/>
        <v>70032.833350000001</v>
      </c>
      <c r="H48" s="52">
        <v>10587.672420000001</v>
      </c>
      <c r="I48" s="67">
        <v>12108.42693</v>
      </c>
      <c r="J48" s="52">
        <f>14711.984-2578.235-778.627-35-70-35</f>
        <v>11215.121999999999</v>
      </c>
      <c r="K48" s="76">
        <v>12648.671</v>
      </c>
      <c r="L48" s="52">
        <v>11542.886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 x14ac:dyDescent="0.3">
      <c r="A49" s="3"/>
      <c r="B49" s="109"/>
      <c r="C49" s="104"/>
      <c r="D49" s="97"/>
      <c r="E49" s="97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76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 x14ac:dyDescent="0.3">
      <c r="A50" s="3"/>
      <c r="B50" s="109" t="s">
        <v>19</v>
      </c>
      <c r="C50" s="108" t="s">
        <v>22</v>
      </c>
      <c r="D50" s="97" t="s">
        <v>78</v>
      </c>
      <c r="E50" s="97" t="s">
        <v>8</v>
      </c>
      <c r="F50" s="16" t="s">
        <v>5</v>
      </c>
      <c r="G50" s="51">
        <f t="shared" si="19"/>
        <v>14815.74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75">
        <f>SUM(K51:K54)</f>
        <v>2592.9760000000001</v>
      </c>
      <c r="L50" s="51">
        <f>SUM(L51:L54)</f>
        <v>2545.7860000000001</v>
      </c>
      <c r="M50" s="51">
        <f>SUM(M51:M54)</f>
        <v>2452.7510000000002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 x14ac:dyDescent="0.3">
      <c r="A51" s="3"/>
      <c r="B51" s="109"/>
      <c r="C51" s="104"/>
      <c r="D51" s="97"/>
      <c r="E51" s="97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76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 x14ac:dyDescent="0.3">
      <c r="A52" s="3"/>
      <c r="B52" s="109"/>
      <c r="C52" s="104"/>
      <c r="D52" s="97"/>
      <c r="E52" s="97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76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 x14ac:dyDescent="0.3">
      <c r="A53" s="3"/>
      <c r="B53" s="109"/>
      <c r="C53" s="104"/>
      <c r="D53" s="97"/>
      <c r="E53" s="97"/>
      <c r="F53" s="14" t="s">
        <v>3</v>
      </c>
      <c r="G53" s="51">
        <f t="shared" si="19"/>
        <v>14815.74</v>
      </c>
      <c r="H53" s="52">
        <v>2121.8359999999998</v>
      </c>
      <c r="I53" s="52">
        <v>2218.4349999999999</v>
      </c>
      <c r="J53" s="52">
        <v>2883.9560000000001</v>
      </c>
      <c r="K53" s="76">
        <v>2592.9760000000001</v>
      </c>
      <c r="L53" s="65">
        <v>2545.7860000000001</v>
      </c>
      <c r="M53" s="65">
        <v>2452.7510000000002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 x14ac:dyDescent="0.3">
      <c r="A54" s="3"/>
      <c r="B54" s="109"/>
      <c r="C54" s="104"/>
      <c r="D54" s="97"/>
      <c r="E54" s="97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76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109" t="s">
        <v>20</v>
      </c>
      <c r="C55" s="108" t="s">
        <v>23</v>
      </c>
      <c r="D55" s="97" t="s">
        <v>78</v>
      </c>
      <c r="E55" s="97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75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109"/>
      <c r="C56" s="104"/>
      <c r="D56" s="97"/>
      <c r="E56" s="97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76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109"/>
      <c r="C57" s="104"/>
      <c r="D57" s="97"/>
      <c r="E57" s="97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76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109"/>
      <c r="C58" s="104"/>
      <c r="D58" s="97"/>
      <c r="E58" s="97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76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109"/>
      <c r="C59" s="104"/>
      <c r="D59" s="97"/>
      <c r="E59" s="97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76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109" t="s">
        <v>32</v>
      </c>
      <c r="C60" s="104" t="s">
        <v>47</v>
      </c>
      <c r="D60" s="102" t="s">
        <v>42</v>
      </c>
      <c r="E60" s="102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7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109"/>
      <c r="C61" s="104"/>
      <c r="D61" s="102"/>
      <c r="E61" s="102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74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109"/>
      <c r="C62" s="104"/>
      <c r="D62" s="102"/>
      <c r="E62" s="102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74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109"/>
      <c r="C63" s="104"/>
      <c r="D63" s="102"/>
      <c r="E63" s="102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74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109"/>
      <c r="C64" s="104"/>
      <c r="D64" s="102"/>
      <c r="E64" s="102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74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109" t="s">
        <v>21</v>
      </c>
      <c r="C65" s="108" t="s">
        <v>68</v>
      </c>
      <c r="D65" s="96" t="s">
        <v>69</v>
      </c>
      <c r="E65" s="97" t="s">
        <v>56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75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109"/>
      <c r="C66" s="108"/>
      <c r="D66" s="96"/>
      <c r="E66" s="97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76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109"/>
      <c r="C67" s="108"/>
      <c r="D67" s="96"/>
      <c r="E67" s="97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76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109"/>
      <c r="C68" s="108"/>
      <c r="D68" s="96"/>
      <c r="E68" s="97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76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109"/>
      <c r="C69" s="108"/>
      <c r="D69" s="96"/>
      <c r="E69" s="97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76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109" t="s">
        <v>52</v>
      </c>
      <c r="C70" s="104" t="s">
        <v>55</v>
      </c>
      <c r="D70" s="95" t="s">
        <v>78</v>
      </c>
      <c r="E70" s="97"/>
      <c r="F70" s="16" t="s">
        <v>60</v>
      </c>
      <c r="G70" s="51">
        <f t="shared" si="19"/>
        <v>2108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693</v>
      </c>
      <c r="K70" s="75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109"/>
      <c r="C71" s="108"/>
      <c r="D71" s="95"/>
      <c r="E71" s="97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75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109"/>
      <c r="C72" s="108"/>
      <c r="D72" s="95"/>
      <c r="E72" s="97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75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109"/>
      <c r="C73" s="108"/>
      <c r="D73" s="95"/>
      <c r="E73" s="97"/>
      <c r="F73" s="16" t="s">
        <v>3</v>
      </c>
      <c r="G73" s="51">
        <f t="shared" si="24"/>
        <v>2108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693</v>
      </c>
      <c r="K73" s="75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109"/>
      <c r="C74" s="108"/>
      <c r="D74" s="95"/>
      <c r="E74" s="97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75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96" t="s">
        <v>53</v>
      </c>
      <c r="C75" s="108" t="s">
        <v>54</v>
      </c>
      <c r="D75" s="96" t="s">
        <v>78</v>
      </c>
      <c r="E75" s="108" t="s">
        <v>70</v>
      </c>
      <c r="F75" s="16" t="s">
        <v>5</v>
      </c>
      <c r="G75" s="51">
        <f t="shared" si="24"/>
        <v>2108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693</v>
      </c>
      <c r="K75" s="75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 x14ac:dyDescent="0.3">
      <c r="A76" s="3"/>
      <c r="B76" s="96"/>
      <c r="C76" s="108"/>
      <c r="D76" s="96"/>
      <c r="E76" s="108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76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 x14ac:dyDescent="0.3">
      <c r="A77" s="3"/>
      <c r="B77" s="96"/>
      <c r="C77" s="108"/>
      <c r="D77" s="96"/>
      <c r="E77" s="108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76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 x14ac:dyDescent="0.3">
      <c r="A78" s="3"/>
      <c r="B78" s="96"/>
      <c r="C78" s="108"/>
      <c r="D78" s="96"/>
      <c r="E78" s="108"/>
      <c r="F78" s="14" t="s">
        <v>3</v>
      </c>
      <c r="G78" s="51">
        <f t="shared" si="24"/>
        <v>2108</v>
      </c>
      <c r="H78" s="52">
        <v>820</v>
      </c>
      <c r="I78" s="52">
        <v>595</v>
      </c>
      <c r="J78" s="52">
        <f>595+98</f>
        <v>693</v>
      </c>
      <c r="K78" s="76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 x14ac:dyDescent="0.3">
      <c r="A79" s="3"/>
      <c r="B79" s="96"/>
      <c r="C79" s="108"/>
      <c r="D79" s="96"/>
      <c r="E79" s="108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76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80">
        <v>6</v>
      </c>
      <c r="C80" s="83" t="s">
        <v>64</v>
      </c>
      <c r="D80" s="80" t="s">
        <v>79</v>
      </c>
      <c r="E80" s="86"/>
      <c r="F80" s="16" t="s">
        <v>63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75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 x14ac:dyDescent="0.3">
      <c r="A81" s="3"/>
      <c r="B81" s="81"/>
      <c r="C81" s="84"/>
      <c r="D81" s="81"/>
      <c r="E81" s="87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75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 x14ac:dyDescent="0.3">
      <c r="A82" s="3"/>
      <c r="B82" s="81"/>
      <c r="C82" s="84"/>
      <c r="D82" s="81"/>
      <c r="E82" s="87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75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 x14ac:dyDescent="0.3">
      <c r="A83" s="3"/>
      <c r="B83" s="81"/>
      <c r="C83" s="84"/>
      <c r="D83" s="81"/>
      <c r="E83" s="87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75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 x14ac:dyDescent="0.3">
      <c r="A84" s="3"/>
      <c r="B84" s="82"/>
      <c r="C84" s="85"/>
      <c r="D84" s="82"/>
      <c r="E84" s="88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75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89" t="s">
        <v>65</v>
      </c>
      <c r="C85" s="92" t="s">
        <v>66</v>
      </c>
      <c r="D85" s="89" t="s">
        <v>78</v>
      </c>
      <c r="E85" s="86" t="s">
        <v>56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76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90"/>
      <c r="C86" s="93"/>
      <c r="D86" s="90"/>
      <c r="E86" s="87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76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90"/>
      <c r="C87" s="93"/>
      <c r="D87" s="90"/>
      <c r="E87" s="87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76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90"/>
      <c r="C88" s="93"/>
      <c r="D88" s="90"/>
      <c r="E88" s="87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76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1"/>
      <c r="C89" s="94"/>
      <c r="D89" s="91"/>
      <c r="E89" s="88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76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80">
        <v>6</v>
      </c>
      <c r="C90" s="83" t="s">
        <v>80</v>
      </c>
      <c r="D90" s="80" t="s">
        <v>46</v>
      </c>
      <c r="E90" s="86"/>
      <c r="F90" s="71" t="s">
        <v>63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75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81"/>
      <c r="C91" s="84"/>
      <c r="D91" s="81"/>
      <c r="E91" s="87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75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81"/>
      <c r="C92" s="84"/>
      <c r="D92" s="81"/>
      <c r="E92" s="87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75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81"/>
      <c r="C93" s="84"/>
      <c r="D93" s="81"/>
      <c r="E93" s="87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:L93" si="37">SUM(J98)</f>
        <v>0</v>
      </c>
      <c r="K93" s="75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82"/>
      <c r="C94" s="85"/>
      <c r="D94" s="82"/>
      <c r="E94" s="88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75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89" t="s">
        <v>65</v>
      </c>
      <c r="C95" s="92" t="s">
        <v>82</v>
      </c>
      <c r="D95" s="89" t="s">
        <v>46</v>
      </c>
      <c r="E95" s="86" t="s">
        <v>81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H95:K95" si="40">SUM(I96:I99)</f>
        <v>0</v>
      </c>
      <c r="J95" s="52">
        <f t="shared" si="40"/>
        <v>0</v>
      </c>
      <c r="K95" s="76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90"/>
      <c r="C96" s="93"/>
      <c r="D96" s="90"/>
      <c r="E96" s="87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76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90"/>
      <c r="C97" s="93"/>
      <c r="D97" s="90"/>
      <c r="E97" s="87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76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90"/>
      <c r="C98" s="93"/>
      <c r="D98" s="90"/>
      <c r="E98" s="87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76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91"/>
      <c r="C99" s="94"/>
      <c r="D99" s="91"/>
      <c r="E99" s="88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76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36"/>
      <c r="C100" s="95" t="s">
        <v>6</v>
      </c>
      <c r="D100" s="97"/>
      <c r="E100" s="97"/>
      <c r="F100" s="100" t="s">
        <v>0</v>
      </c>
      <c r="G100" s="99" t="s">
        <v>11</v>
      </c>
      <c r="H100" s="99" t="s">
        <v>25</v>
      </c>
      <c r="I100" s="99"/>
      <c r="J100" s="99"/>
      <c r="K100" s="99"/>
      <c r="L100" s="99"/>
      <c r="M100" s="99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36"/>
      <c r="C101" s="96"/>
      <c r="D101" s="96"/>
      <c r="E101" s="97"/>
      <c r="F101" s="100"/>
      <c r="G101" s="99"/>
      <c r="H101" s="50" t="s">
        <v>30</v>
      </c>
      <c r="I101" s="50" t="s">
        <v>34</v>
      </c>
      <c r="J101" s="50" t="s">
        <v>35</v>
      </c>
      <c r="K101" s="74" t="s">
        <v>46</v>
      </c>
      <c r="L101" s="59" t="s">
        <v>71</v>
      </c>
      <c r="M101" s="59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36"/>
      <c r="C102" s="96"/>
      <c r="D102" s="96"/>
      <c r="E102" s="97"/>
      <c r="F102" s="54" t="s">
        <v>24</v>
      </c>
      <c r="G102" s="50">
        <f>SUM(H102:M102)</f>
        <v>2709777.57094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476752.54752000002</v>
      </c>
      <c r="K102" s="74">
        <f t="shared" si="41"/>
        <v>265116.70882</v>
      </c>
      <c r="L102" s="50">
        <f t="shared" ref="L102" si="42">SUM(L103:L106)</f>
        <v>78304.242200000008</v>
      </c>
      <c r="M102" s="50">
        <f t="shared" si="41"/>
        <v>28641.303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36"/>
      <c r="C103" s="96"/>
      <c r="D103" s="96"/>
      <c r="E103" s="97"/>
      <c r="F103" s="54" t="s">
        <v>1</v>
      </c>
      <c r="G103" s="50">
        <f>SUM(H103:M103)</f>
        <v>2410259.2113399999</v>
      </c>
      <c r="H103" s="50">
        <f>SUM(H16+H26+H36+H61+H71+H81+H96+H91)</f>
        <v>343089</v>
      </c>
      <c r="I103" s="50">
        <f>SUM(I16+I26+I36+I61+I71+I81+I91)</f>
        <v>1369257.7113399999</v>
      </c>
      <c r="J103" s="50">
        <f>SUM(J16+J26+J36+J61+J71+J81+J91)</f>
        <v>427167.5</v>
      </c>
      <c r="K103" s="74">
        <f>SUM(K16+K26+K36+K61+K71+K81+K91)</f>
        <v>223745</v>
      </c>
      <c r="L103" s="50">
        <f>SUM(L16+L26+L36+L61+L71+L81+L91)</f>
        <v>47000</v>
      </c>
      <c r="M103" s="50">
        <f>SUM(M16+M26+M36+M61+M71+M81+M91)</f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36"/>
      <c r="C104" s="96"/>
      <c r="D104" s="96"/>
      <c r="E104" s="97"/>
      <c r="F104" s="54" t="s">
        <v>2</v>
      </c>
      <c r="G104" s="50">
        <f>SUM(H104:M104)</f>
        <v>132722.17729999998</v>
      </c>
      <c r="H104" s="50">
        <f>SUM(H17+H27+H37+H62+H72+H82+H92)</f>
        <v>23397.401519999999</v>
      </c>
      <c r="I104" s="50">
        <f>SUM(I17+I27+I37+I62+I72+I82+I92)</f>
        <v>72066.232779999991</v>
      </c>
      <c r="J104" s="50">
        <f>SUM(J17+J27+J37+J62+J72+J82+J92)</f>
        <v>22482.5</v>
      </c>
      <c r="K104" s="74">
        <f>SUM(K17+K27+K37+K62+K72+K82+K92)</f>
        <v>11776.043</v>
      </c>
      <c r="L104" s="50">
        <f>SUM(L17+L27+L37+L62+L72+L82+L92)</f>
        <v>3000</v>
      </c>
      <c r="M104" s="50">
        <f>SUM(M17+M27+M37+M62+M72+M82+M92)</f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96"/>
      <c r="D105" s="96"/>
      <c r="E105" s="97"/>
      <c r="F105" s="54" t="s">
        <v>3</v>
      </c>
      <c r="G105" s="50">
        <f>SUM(H105:M105)</f>
        <v>166796.18229999999</v>
      </c>
      <c r="H105" s="50">
        <f>SUM(H18+H28+H38+H63+H73+H83+H93)</f>
        <v>26746.870510000001</v>
      </c>
      <c r="I105" s="50">
        <f>SUM(I18+I28+I38+I63+I73+I83+I93)</f>
        <v>26405.553250000001</v>
      </c>
      <c r="J105" s="50">
        <f>SUM(J18+J28+J38+J63+J73+J83+J93)</f>
        <v>27102.54752</v>
      </c>
      <c r="K105" s="74">
        <f>SUM(K18+K28+K38+K63+K73+K83+K93)</f>
        <v>29595.665819999995</v>
      </c>
      <c r="L105" s="50">
        <f>SUM(L18+L28+L38+L63+L73+L83+L93)</f>
        <v>28304.242200000001</v>
      </c>
      <c r="M105" s="50">
        <f>SUM(M18+M28+M38+M63+M73+M83+M93)</f>
        <v>28641.303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 x14ac:dyDescent="0.3">
      <c r="A106" s="3"/>
      <c r="B106" s="36"/>
      <c r="C106" s="96"/>
      <c r="D106" s="96"/>
      <c r="E106" s="97"/>
      <c r="F106" s="54" t="s">
        <v>4</v>
      </c>
      <c r="G106" s="50">
        <f>SUM(H106:M106)</f>
        <v>0</v>
      </c>
      <c r="H106" s="50">
        <f t="shared" ref="H103:M106" si="43">SUM(H19+H29+H39+H64+H74+H84)</f>
        <v>0</v>
      </c>
      <c r="I106" s="50">
        <f t="shared" si="43"/>
        <v>0</v>
      </c>
      <c r="J106" s="50">
        <f t="shared" si="43"/>
        <v>0</v>
      </c>
      <c r="K106" s="74">
        <f t="shared" si="43"/>
        <v>0</v>
      </c>
      <c r="L106" s="50">
        <f t="shared" ref="L106" si="44">SUM(L19+L29+L39+L64+L74+L84)</f>
        <v>0</v>
      </c>
      <c r="M106" s="50">
        <f t="shared" si="43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 x14ac:dyDescent="0.3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78"/>
      <c r="L107" s="55"/>
      <c r="M107" s="55"/>
    </row>
    <row r="108" spans="1:21" s="5" customFormat="1" ht="51.75" hidden="1" customHeight="1" x14ac:dyDescent="0.3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78"/>
      <c r="L108" s="55"/>
      <c r="M108" s="55"/>
    </row>
    <row r="109" spans="1:21" s="5" customFormat="1" ht="127.5" customHeight="1" x14ac:dyDescent="0.4">
      <c r="A109" s="3"/>
      <c r="B109" s="98" t="s">
        <v>74</v>
      </c>
      <c r="C109" s="98"/>
      <c r="D109" s="98"/>
      <c r="E109" s="98"/>
      <c r="F109" s="98"/>
      <c r="G109" s="98"/>
      <c r="H109" s="57"/>
      <c r="I109" s="57"/>
      <c r="J109" s="79" t="s">
        <v>76</v>
      </c>
      <c r="K109" s="79"/>
      <c r="L109" s="79"/>
      <c r="M109" s="79"/>
    </row>
    <row r="110" spans="1:21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78"/>
      <c r="L110" s="38"/>
      <c r="M110" s="38"/>
    </row>
    <row r="111" spans="1:21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78"/>
      <c r="L111" s="38"/>
      <c r="M111" s="38"/>
    </row>
    <row r="112" spans="1:21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78"/>
      <c r="L112" s="38"/>
      <c r="M112" s="38"/>
    </row>
    <row r="113" spans="1:13" s="5" customFormat="1" ht="54.7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78"/>
      <c r="L113" s="38"/>
      <c r="M113" s="38"/>
    </row>
    <row r="114" spans="1:13" s="5" customFormat="1" ht="115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78"/>
      <c r="L114" s="38"/>
      <c r="M114" s="38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7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7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78"/>
      <c r="L117" s="38"/>
      <c r="M117" s="38"/>
    </row>
    <row r="118" spans="1:13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78"/>
      <c r="L118" s="38"/>
      <c r="M118" s="38"/>
    </row>
    <row r="119" spans="1:13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7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7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7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7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7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7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7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7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7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7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7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7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7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7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7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7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7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7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7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7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7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7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7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7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7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7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7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7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7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7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7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7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7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7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7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7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7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7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7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7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7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7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7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7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7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7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7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7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7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7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7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7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7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7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7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7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7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7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7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7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7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7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7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7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7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7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7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7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7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7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78"/>
      <c r="L189" s="38"/>
      <c r="M189" s="38"/>
    </row>
    <row r="190" spans="1:13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78"/>
      <c r="L190" s="38"/>
      <c r="M190" s="38"/>
    </row>
    <row r="191" spans="1:13" s="6" customFormat="1" ht="47.1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78"/>
      <c r="L191" s="38"/>
      <c r="M191" s="38"/>
    </row>
    <row r="192" spans="1:13" s="6" customFormat="1" ht="47.1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78"/>
      <c r="L192" s="38"/>
      <c r="M192" s="38"/>
    </row>
    <row r="193" spans="1:13" s="6" customFormat="1" ht="47.1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78"/>
      <c r="L193" s="38"/>
      <c r="M193" s="38"/>
    </row>
    <row r="194" spans="1:13" s="6" customFormat="1" ht="47.1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78"/>
      <c r="L194" s="38"/>
      <c r="M194" s="38"/>
    </row>
    <row r="195" spans="1:13" s="6" customFormat="1" ht="31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78"/>
      <c r="L195" s="38"/>
      <c r="M195" s="38"/>
    </row>
    <row r="196" spans="1:13" s="6" customFormat="1" ht="31.5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78"/>
      <c r="L196" s="38"/>
      <c r="M196" s="38"/>
    </row>
    <row r="197" spans="1:13" s="6" customFormat="1" ht="31.5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78"/>
      <c r="L197" s="38"/>
      <c r="M197" s="38"/>
    </row>
    <row r="198" spans="1:13" s="6" customFormat="1" ht="31.5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78"/>
      <c r="L198" s="38"/>
      <c r="M198" s="38"/>
    </row>
    <row r="199" spans="1:13" s="6" customFormat="1" ht="148.5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78"/>
      <c r="L199" s="38"/>
      <c r="M199" s="38"/>
    </row>
    <row r="200" spans="1:13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78"/>
      <c r="L200" s="38"/>
      <c r="M200" s="38"/>
    </row>
    <row r="201" spans="1:13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78"/>
      <c r="L201" s="38"/>
      <c r="M201" s="38"/>
    </row>
    <row r="202" spans="1:13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78"/>
      <c r="L202" s="38"/>
      <c r="M202" s="38"/>
    </row>
    <row r="203" spans="1:13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78"/>
      <c r="L203" s="38"/>
      <c r="M203" s="38"/>
    </row>
    <row r="204" spans="1:13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7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7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7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7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7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7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7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7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7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7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78"/>
      <c r="L214" s="38"/>
      <c r="M214" s="38"/>
    </row>
    <row r="215" spans="1:13" s="6" customFormat="1" ht="4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78"/>
      <c r="L215" s="38"/>
      <c r="M215" s="38"/>
    </row>
    <row r="216" spans="1:13" s="7" customFormat="1" ht="4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78"/>
      <c r="L216" s="38"/>
      <c r="M216" s="38"/>
    </row>
    <row r="217" spans="1:13" s="7" customFormat="1" ht="4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78"/>
      <c r="L217" s="38"/>
      <c r="M217" s="38"/>
    </row>
    <row r="218" spans="1:13" s="7" customFormat="1" ht="4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78"/>
      <c r="L218" s="38"/>
      <c r="M218" s="38"/>
    </row>
    <row r="219" spans="1:13" s="7" customFormat="1" ht="69.7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78"/>
      <c r="L219" s="38"/>
      <c r="M219" s="38"/>
    </row>
    <row r="220" spans="1:13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78"/>
      <c r="L220" s="38"/>
      <c r="M220" s="38"/>
    </row>
    <row r="221" spans="1:13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78"/>
      <c r="L221" s="38"/>
      <c r="M221" s="38"/>
    </row>
    <row r="222" spans="1:13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78"/>
      <c r="L222" s="38"/>
      <c r="M222" s="38"/>
    </row>
    <row r="223" spans="1:13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78"/>
      <c r="L223" s="38"/>
      <c r="M223" s="38"/>
    </row>
    <row r="224" spans="1:13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7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7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7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7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7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7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7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7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7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7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7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7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7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7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7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7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7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7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7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7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7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7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7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7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7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7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7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7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7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7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7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7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7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7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7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7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7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7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7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7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7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7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7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7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7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7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7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7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7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7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7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7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7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7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7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7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7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7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7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7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7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7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7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7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7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7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7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7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7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7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7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7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7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7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7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7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7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7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7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7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7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7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7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7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7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7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7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7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7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7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7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7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7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7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7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7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7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7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7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7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7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7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7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7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7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7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7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7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7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7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7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7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7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7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78"/>
      <c r="L338" s="38"/>
      <c r="M338" s="38"/>
    </row>
    <row r="339" spans="1:13" s="6" customFormat="1" ht="50.2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7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7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7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7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78"/>
      <c r="L343" s="38"/>
      <c r="M343" s="38"/>
    </row>
    <row r="344" spans="1:13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7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7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7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7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7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7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7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7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7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7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7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7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7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7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7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7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7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7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7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7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7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7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7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7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7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7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7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7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7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7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78"/>
      <c r="L374" s="38"/>
      <c r="M374" s="38"/>
    </row>
    <row r="375" spans="1:13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55"/>
      <c r="K375" s="78"/>
      <c r="L375" s="38"/>
      <c r="M375" s="38"/>
    </row>
    <row r="376" spans="1:13" s="2" customFormat="1" ht="31.5" customHeight="1" x14ac:dyDescent="0.3">
      <c r="B376" s="18"/>
      <c r="C376" s="17"/>
      <c r="D376" s="11"/>
      <c r="E376" s="11"/>
      <c r="F376" s="22"/>
      <c r="G376" s="12"/>
      <c r="H376" s="12"/>
      <c r="I376" s="38"/>
      <c r="J376" s="55"/>
      <c r="K376" s="78"/>
      <c r="L376" s="38"/>
      <c r="M376" s="38"/>
    </row>
    <row r="377" spans="1:13" s="2" customFormat="1" ht="31.5" customHeight="1" x14ac:dyDescent="0.3">
      <c r="B377" s="18"/>
      <c r="C377" s="17"/>
      <c r="D377" s="11"/>
      <c r="E377" s="11"/>
      <c r="F377" s="22"/>
      <c r="G377" s="12"/>
      <c r="H377" s="12"/>
      <c r="I377" s="38"/>
      <c r="J377" s="55"/>
      <c r="K377" s="78"/>
      <c r="L377" s="38"/>
      <c r="M377" s="38"/>
    </row>
    <row r="378" spans="1:13" s="2" customFormat="1" ht="31.5" customHeight="1" x14ac:dyDescent="0.3">
      <c r="B378" s="18"/>
      <c r="C378" s="17"/>
      <c r="D378" s="11"/>
      <c r="E378" s="11"/>
      <c r="F378" s="22"/>
      <c r="G378" s="12"/>
      <c r="H378" s="12"/>
      <c r="I378" s="38"/>
      <c r="J378" s="55"/>
      <c r="K378" s="78"/>
      <c r="L378" s="38"/>
      <c r="M378" s="38"/>
    </row>
    <row r="379" spans="1:13" s="2" customFormat="1" ht="31.5" customHeight="1" x14ac:dyDescent="0.3">
      <c r="B379" s="18"/>
      <c r="C379" s="17"/>
      <c r="D379" s="11"/>
      <c r="E379" s="11"/>
      <c r="F379" s="22"/>
      <c r="G379" s="12"/>
      <c r="H379" s="12"/>
      <c r="I379" s="38"/>
      <c r="J379" s="55"/>
      <c r="K379" s="78"/>
      <c r="L379" s="38"/>
      <c r="M379" s="38"/>
    </row>
    <row r="380" spans="1:13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78"/>
      <c r="L380" s="38"/>
      <c r="M380" s="38"/>
    </row>
    <row r="381" spans="1:13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78"/>
      <c r="L381" s="38"/>
      <c r="M381" s="38"/>
    </row>
    <row r="382" spans="1:13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78"/>
      <c r="L382" s="38"/>
      <c r="M382" s="38"/>
    </row>
    <row r="383" spans="1:13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78"/>
      <c r="L383" s="38"/>
      <c r="M383" s="38"/>
    </row>
    <row r="384" spans="1:13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7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7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7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7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7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7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7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7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7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7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7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7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7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7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7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7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7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7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7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7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7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7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7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7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7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78"/>
      <c r="L409" s="38"/>
      <c r="M409" s="38"/>
    </row>
    <row r="410" spans="1:13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55"/>
      <c r="K410" s="78"/>
      <c r="L410" s="38"/>
      <c r="M410" s="38"/>
    </row>
    <row r="411" spans="1:13" s="2" customFormat="1" ht="31.5" customHeight="1" x14ac:dyDescent="0.3">
      <c r="B411" s="18"/>
      <c r="C411" s="17"/>
      <c r="D411" s="11"/>
      <c r="E411" s="11"/>
      <c r="F411" s="22"/>
      <c r="G411" s="12"/>
      <c r="H411" s="12"/>
      <c r="I411" s="38"/>
      <c r="J411" s="55"/>
      <c r="K411" s="78"/>
      <c r="L411" s="38"/>
      <c r="M411" s="38"/>
    </row>
    <row r="412" spans="1:13" s="2" customFormat="1" ht="31.5" customHeight="1" x14ac:dyDescent="0.3">
      <c r="B412" s="18"/>
      <c r="C412" s="17"/>
      <c r="D412" s="11"/>
      <c r="E412" s="11"/>
      <c r="F412" s="22"/>
      <c r="G412" s="12"/>
      <c r="H412" s="12"/>
      <c r="I412" s="38"/>
      <c r="J412" s="55"/>
      <c r="K412" s="78"/>
      <c r="L412" s="38"/>
      <c r="M412" s="38"/>
    </row>
    <row r="413" spans="1:13" s="2" customFormat="1" ht="31.5" customHeight="1" x14ac:dyDescent="0.3">
      <c r="B413" s="18"/>
      <c r="C413" s="17"/>
      <c r="D413" s="11"/>
      <c r="E413" s="11"/>
      <c r="F413" s="22"/>
      <c r="G413" s="12"/>
      <c r="H413" s="12"/>
      <c r="I413" s="38"/>
      <c r="J413" s="55"/>
      <c r="K413" s="78"/>
      <c r="L413" s="38"/>
      <c r="M413" s="38"/>
    </row>
    <row r="414" spans="1:13" s="2" customFormat="1" ht="31.5" customHeight="1" x14ac:dyDescent="0.3">
      <c r="B414" s="18"/>
      <c r="C414" s="17"/>
      <c r="D414" s="11"/>
      <c r="E414" s="11"/>
      <c r="F414" s="22"/>
      <c r="G414" s="12"/>
      <c r="H414" s="12"/>
      <c r="I414" s="38"/>
      <c r="J414" s="55"/>
      <c r="K414" s="78"/>
      <c r="L414" s="38"/>
      <c r="M414" s="38"/>
    </row>
    <row r="415" spans="1:13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78"/>
      <c r="L415" s="38"/>
      <c r="M415" s="38"/>
    </row>
    <row r="416" spans="1:13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78"/>
      <c r="L416" s="38"/>
      <c r="M416" s="38"/>
    </row>
    <row r="417" spans="1:13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78"/>
      <c r="L417" s="38"/>
      <c r="M417" s="38"/>
    </row>
    <row r="418" spans="1:13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78"/>
      <c r="L418" s="38"/>
      <c r="M418" s="38"/>
    </row>
    <row r="419" spans="1:13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78"/>
      <c r="L419" s="38"/>
      <c r="M419" s="38"/>
    </row>
    <row r="420" spans="1:13" s="7" customFormat="1" ht="31.5" customHeight="1" x14ac:dyDescent="0.3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7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7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7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7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78"/>
      <c r="L424" s="38"/>
      <c r="M424" s="38"/>
    </row>
    <row r="425" spans="1:13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78"/>
      <c r="L425" s="38"/>
      <c r="M425" s="38"/>
    </row>
    <row r="426" spans="1:13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78"/>
      <c r="L426" s="38"/>
      <c r="M426" s="38"/>
    </row>
    <row r="427" spans="1:13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78"/>
      <c r="L427" s="38"/>
      <c r="M427" s="38"/>
    </row>
    <row r="428" spans="1:13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78"/>
      <c r="L428" s="38"/>
      <c r="M428" s="38"/>
    </row>
    <row r="429" spans="1:13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7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7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7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7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7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7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7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7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7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7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7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7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7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7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7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78"/>
      <c r="L444" s="38"/>
      <c r="M444" s="38"/>
    </row>
    <row r="445" spans="1:13" s="7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78"/>
      <c r="L445" s="38"/>
      <c r="M445" s="38"/>
    </row>
    <row r="446" spans="1:13" s="7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78"/>
      <c r="L446" s="38"/>
      <c r="M446" s="38"/>
    </row>
    <row r="447" spans="1:13" s="7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78"/>
      <c r="L447" s="38"/>
      <c r="M447" s="38"/>
    </row>
    <row r="448" spans="1:13" s="7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78"/>
      <c r="L448" s="38"/>
      <c r="M448" s="38"/>
    </row>
    <row r="449" spans="1:13" s="7" customFormat="1" ht="72.7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78"/>
      <c r="L449" s="38"/>
      <c r="M449" s="38"/>
    </row>
    <row r="450" spans="1:13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78"/>
      <c r="L450" s="38"/>
      <c r="M450" s="38"/>
    </row>
    <row r="451" spans="1:13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78"/>
      <c r="L451" s="38"/>
      <c r="M451" s="38"/>
    </row>
    <row r="452" spans="1:13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78"/>
      <c r="L452" s="38"/>
      <c r="M452" s="38"/>
    </row>
    <row r="453" spans="1:13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78"/>
      <c r="L453" s="38"/>
      <c r="M453" s="38"/>
    </row>
    <row r="454" spans="1:13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7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7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7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7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7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7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7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7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7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7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78"/>
      <c r="L464" s="38"/>
      <c r="M464" s="38"/>
    </row>
    <row r="465" spans="1:21" s="8" customFormat="1" ht="31.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78"/>
      <c r="L465" s="38"/>
      <c r="M465" s="38"/>
    </row>
    <row r="466" spans="1:21" s="8" customFormat="1" ht="31.5" customHeight="1" x14ac:dyDescent="0.3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78"/>
      <c r="L466" s="38"/>
      <c r="M466" s="38"/>
    </row>
    <row r="467" spans="1:21" s="8" customFormat="1" ht="31.5" customHeight="1" x14ac:dyDescent="0.3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78"/>
      <c r="L467" s="38"/>
      <c r="M467" s="38"/>
    </row>
    <row r="468" spans="1:21" s="8" customFormat="1" ht="31.5" customHeight="1" x14ac:dyDescent="0.3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78"/>
      <c r="L468" s="38"/>
      <c r="M468" s="38"/>
    </row>
    <row r="469" spans="1:21" s="8" customFormat="1" ht="41.25" customHeight="1" x14ac:dyDescent="0.3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78"/>
      <c r="L469" s="38"/>
      <c r="M469" s="38"/>
    </row>
    <row r="470" spans="1:21" ht="31.5" customHeight="1" x14ac:dyDescent="0.3">
      <c r="N470" s="1"/>
      <c r="O470" s="1"/>
      <c r="P470" s="1"/>
      <c r="Q470" s="1"/>
      <c r="R470" s="1"/>
      <c r="S470" s="1"/>
      <c r="T470" s="1"/>
      <c r="U470" s="1"/>
    </row>
    <row r="471" spans="1:21" ht="31.5" customHeight="1" x14ac:dyDescent="0.3">
      <c r="N471" s="1"/>
      <c r="O471" s="1"/>
      <c r="P471" s="1"/>
      <c r="Q471" s="1"/>
      <c r="R471" s="1"/>
      <c r="S471" s="1"/>
      <c r="T471" s="1"/>
      <c r="U471" s="1"/>
    </row>
    <row r="472" spans="1:21" ht="31.5" customHeight="1" x14ac:dyDescent="0.3">
      <c r="N472" s="1"/>
      <c r="O472" s="1"/>
      <c r="P472" s="1"/>
      <c r="Q472" s="1"/>
      <c r="R472" s="1"/>
      <c r="S472" s="1"/>
      <c r="T472" s="1"/>
      <c r="U472" s="1"/>
    </row>
    <row r="473" spans="1:21" ht="31.5" customHeight="1" x14ac:dyDescent="0.3">
      <c r="N473" s="1"/>
      <c r="O473" s="1"/>
      <c r="P473" s="1"/>
      <c r="Q473" s="1"/>
      <c r="R473" s="1"/>
      <c r="S473" s="1"/>
      <c r="T473" s="1"/>
      <c r="U473" s="1"/>
    </row>
    <row r="474" spans="1:21" ht="61.5" customHeight="1" x14ac:dyDescent="0.3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78"/>
      <c r="L475" s="38"/>
      <c r="M475" s="38"/>
    </row>
    <row r="476" spans="1:21" s="21" customFormat="1" ht="31.5" customHeight="1" x14ac:dyDescent="0.3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78"/>
      <c r="L476" s="38"/>
      <c r="M476" s="38"/>
    </row>
    <row r="477" spans="1:21" s="21" customFormat="1" ht="31.5" customHeight="1" x14ac:dyDescent="0.3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78"/>
      <c r="L477" s="38"/>
      <c r="M477" s="38"/>
    </row>
    <row r="478" spans="1:21" s="21" customFormat="1" ht="31.5" customHeight="1" x14ac:dyDescent="0.3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78"/>
      <c r="L478" s="38"/>
      <c r="M478" s="38"/>
    </row>
    <row r="479" spans="1:21" s="21" customFormat="1" ht="31.5" customHeight="1" x14ac:dyDescent="0.3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78"/>
      <c r="L479" s="38"/>
      <c r="M479" s="38"/>
    </row>
    <row r="480" spans="1:21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78"/>
      <c r="L480" s="38"/>
      <c r="M480" s="38"/>
    </row>
    <row r="481" spans="1:21" s="9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78"/>
      <c r="L481" s="38"/>
      <c r="M481" s="38"/>
    </row>
    <row r="482" spans="1:21" s="9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78"/>
      <c r="L482" s="38"/>
      <c r="M482" s="38"/>
    </row>
    <row r="483" spans="1:21" s="9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78"/>
      <c r="L483" s="38"/>
      <c r="M483" s="38"/>
    </row>
    <row r="484" spans="1:21" s="9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78"/>
      <c r="L484" s="38"/>
      <c r="M484" s="38"/>
    </row>
    <row r="485" spans="1:21" ht="24.95" customHeight="1" x14ac:dyDescent="0.3">
      <c r="N485" s="1"/>
      <c r="O485" s="1"/>
      <c r="P485" s="1"/>
      <c r="Q485" s="1"/>
      <c r="R485" s="1"/>
      <c r="S485" s="1"/>
      <c r="T485" s="1"/>
      <c r="U485" s="1"/>
    </row>
    <row r="486" spans="1:21" ht="24.95" customHeight="1" x14ac:dyDescent="0.3">
      <c r="N486" s="1"/>
      <c r="O486" s="1"/>
      <c r="P486" s="1"/>
      <c r="Q486" s="1"/>
      <c r="R486" s="1"/>
      <c r="S486" s="1"/>
      <c r="T486" s="1"/>
      <c r="U486" s="1"/>
    </row>
    <row r="487" spans="1:21" ht="24.95" customHeight="1" x14ac:dyDescent="0.3">
      <c r="N487" s="1"/>
      <c r="O487" s="1"/>
      <c r="P487" s="1"/>
      <c r="Q487" s="1"/>
      <c r="R487" s="1"/>
      <c r="S487" s="1"/>
      <c r="T487" s="1"/>
      <c r="U487" s="1"/>
    </row>
    <row r="488" spans="1:21" ht="24.75" customHeight="1" x14ac:dyDescent="0.3">
      <c r="N488" s="1"/>
      <c r="O488" s="1"/>
      <c r="P488" s="1"/>
      <c r="Q488" s="1"/>
      <c r="R488" s="1"/>
      <c r="S488" s="1"/>
      <c r="T488" s="1"/>
      <c r="U488" s="1"/>
    </row>
    <row r="489" spans="1:21" ht="24.75" customHeight="1" x14ac:dyDescent="0.3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78"/>
      <c r="L490" s="38"/>
      <c r="M490" s="38"/>
    </row>
    <row r="491" spans="1:21" s="10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78"/>
      <c r="L491" s="38"/>
      <c r="M491" s="38"/>
    </row>
    <row r="492" spans="1:21" s="10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78"/>
      <c r="L492" s="38"/>
      <c r="M492" s="38"/>
    </row>
    <row r="493" spans="1:21" s="10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78"/>
      <c r="L493" s="38"/>
      <c r="M493" s="38"/>
    </row>
    <row r="494" spans="1:21" s="10" customFormat="1" ht="68.2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78"/>
      <c r="L494" s="38"/>
      <c r="M494" s="38"/>
    </row>
    <row r="495" spans="1:21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78"/>
      <c r="L495" s="38"/>
      <c r="M495" s="38"/>
    </row>
    <row r="496" spans="1:21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78"/>
      <c r="L496" s="38"/>
      <c r="M496" s="38"/>
    </row>
    <row r="497" spans="1:21" s="8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78"/>
      <c r="L497" s="38"/>
      <c r="M497" s="38"/>
    </row>
    <row r="498" spans="1:21" s="8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78"/>
      <c r="L498" s="38"/>
      <c r="M498" s="38"/>
    </row>
    <row r="499" spans="1:21" s="8" customFormat="1" ht="103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78"/>
      <c r="L499" s="38"/>
      <c r="M499" s="38"/>
    </row>
    <row r="500" spans="1:21" s="8" customFormat="1" ht="6.7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78"/>
      <c r="L500" s="38"/>
      <c r="M500" s="38"/>
    </row>
    <row r="501" spans="1:21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78"/>
      <c r="L501" s="38"/>
      <c r="M501" s="38"/>
    </row>
    <row r="502" spans="1:21" s="8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78"/>
      <c r="L502" s="38"/>
      <c r="M502" s="38"/>
    </row>
    <row r="503" spans="1:21" s="8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78"/>
      <c r="L503" s="38"/>
      <c r="M503" s="38"/>
    </row>
    <row r="504" spans="1:21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78"/>
      <c r="L504" s="38"/>
      <c r="M504" s="38"/>
    </row>
    <row r="505" spans="1:21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78"/>
      <c r="L505" s="38"/>
      <c r="M505" s="38"/>
    </row>
    <row r="506" spans="1:21" s="9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78"/>
      <c r="L506" s="38"/>
      <c r="M506" s="38"/>
    </row>
    <row r="507" spans="1:21" s="9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78"/>
      <c r="L507" s="38"/>
      <c r="M507" s="38"/>
    </row>
    <row r="508" spans="1:21" s="9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78"/>
      <c r="L508" s="38"/>
      <c r="M508" s="38"/>
    </row>
    <row r="509" spans="1:21" s="9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78"/>
      <c r="L509" s="38"/>
      <c r="M509" s="38"/>
    </row>
    <row r="510" spans="1:21" ht="31.5" hidden="1" customHeight="1" x14ac:dyDescent="0.3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 x14ac:dyDescent="0.3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 x14ac:dyDescent="0.3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 x14ac:dyDescent="0.3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 x14ac:dyDescent="0.3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4:21" ht="31.5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4:21" ht="31.5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4:21" ht="31.5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4:21" ht="31.5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4:21" ht="31.5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4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78"/>
      <c r="L530" s="38"/>
      <c r="M530" s="38"/>
    </row>
    <row r="531" spans="1:21" s="9" customFormat="1" ht="31.5" customHeight="1" x14ac:dyDescent="0.3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78"/>
      <c r="L531" s="38"/>
      <c r="M531" s="38"/>
      <c r="S531" s="9" t="s">
        <v>33</v>
      </c>
    </row>
    <row r="532" spans="1:21" s="9" customFormat="1" ht="31.5" customHeight="1" x14ac:dyDescent="0.3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78"/>
      <c r="L532" s="38"/>
      <c r="M532" s="38"/>
    </row>
    <row r="533" spans="1:21" s="9" customFormat="1" ht="31.5" customHeight="1" x14ac:dyDescent="0.3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78"/>
      <c r="L533" s="38"/>
      <c r="M533" s="38"/>
    </row>
    <row r="534" spans="1:21" s="9" customFormat="1" ht="31.5" customHeight="1" x14ac:dyDescent="0.3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78"/>
      <c r="L534" s="38"/>
      <c r="M534" s="38"/>
    </row>
    <row r="535" spans="1:21" ht="31.5" customHeight="1" x14ac:dyDescent="0.3">
      <c r="N535" s="1"/>
      <c r="O535" s="1"/>
      <c r="P535" s="1"/>
      <c r="Q535" s="1"/>
      <c r="R535" s="1"/>
      <c r="S535" s="1"/>
      <c r="T535" s="1"/>
      <c r="U535" s="1"/>
    </row>
    <row r="536" spans="1:21" ht="31.5" customHeight="1" x14ac:dyDescent="0.3">
      <c r="N536" s="1"/>
      <c r="O536" s="1"/>
      <c r="P536" s="1"/>
      <c r="Q536" s="1"/>
      <c r="R536" s="1"/>
      <c r="S536" s="1"/>
      <c r="T536" s="1"/>
      <c r="U536" s="1"/>
    </row>
    <row r="537" spans="1:21" ht="31.5" customHeight="1" x14ac:dyDescent="0.3">
      <c r="N537" s="1"/>
      <c r="O537" s="1"/>
      <c r="P537" s="1"/>
      <c r="Q537" s="1"/>
      <c r="R537" s="1"/>
      <c r="S537" s="1"/>
      <c r="T537" s="1"/>
      <c r="U537" s="1"/>
    </row>
    <row r="538" spans="1:21" ht="31.5" customHeight="1" x14ac:dyDescent="0.3">
      <c r="N538" s="1"/>
      <c r="O538" s="1"/>
      <c r="P538" s="1"/>
      <c r="Q538" s="1"/>
      <c r="R538" s="1"/>
      <c r="S538" s="1"/>
      <c r="T538" s="1"/>
      <c r="U538" s="1"/>
    </row>
    <row r="539" spans="1:21" ht="31.5" customHeight="1" x14ac:dyDescent="0.3">
      <c r="N539" s="1"/>
      <c r="O539" s="1"/>
      <c r="P539" s="1"/>
      <c r="Q539" s="1"/>
      <c r="R539" s="1"/>
      <c r="S539" s="1"/>
      <c r="T539" s="1"/>
      <c r="U539" s="1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 x14ac:dyDescent="0.3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78"/>
      <c r="L554" s="38"/>
      <c r="M554" s="38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x14ac:dyDescent="0.3">
      <c r="N557" s="1"/>
      <c r="O557" s="1"/>
      <c r="P557" s="1"/>
      <c r="Q557" s="1"/>
      <c r="R557" s="1"/>
      <c r="S557" s="1"/>
      <c r="T557" s="1"/>
      <c r="U557" s="1"/>
    </row>
    <row r="558" spans="1:21" ht="21.7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ht="41.25" customHeight="1" x14ac:dyDescent="0.3">
      <c r="N559" s="1"/>
      <c r="O559" s="1"/>
      <c r="P559" s="1"/>
      <c r="Q559" s="1"/>
      <c r="R559" s="1"/>
      <c r="S559" s="1"/>
      <c r="T559" s="1"/>
      <c r="U559" s="1"/>
    </row>
    <row r="560" spans="1:21" ht="24.9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9.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96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x14ac:dyDescent="0.3">
      <c r="N585" s="1"/>
      <c r="O585" s="1"/>
      <c r="P585" s="1"/>
      <c r="Q585" s="1"/>
      <c r="R585" s="1"/>
      <c r="S585" s="1"/>
      <c r="T585" s="1"/>
      <c r="U585" s="1"/>
    </row>
    <row r="586" spans="14:21" x14ac:dyDescent="0.3">
      <c r="N586" s="1"/>
      <c r="O586" s="1"/>
      <c r="P586" s="1"/>
      <c r="Q586" s="1"/>
      <c r="R586" s="1"/>
      <c r="S586" s="1"/>
      <c r="T586" s="1"/>
      <c r="U586" s="1"/>
    </row>
    <row r="587" spans="14:21" x14ac:dyDescent="0.3">
      <c r="N587" s="1"/>
      <c r="O587" s="1"/>
      <c r="P587" s="1"/>
      <c r="Q587" s="1"/>
      <c r="R587" s="1"/>
      <c r="S587" s="1"/>
      <c r="T587" s="1"/>
      <c r="U587" s="1"/>
    </row>
    <row r="588" spans="14:2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49.5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ht="30" customHeight="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51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75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 x14ac:dyDescent="0.3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 x14ac:dyDescent="0.3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 x14ac:dyDescent="0.3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 x14ac:dyDescent="0.35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 x14ac:dyDescent="0.35">
      <c r="N610" s="32"/>
      <c r="O610" s="32"/>
      <c r="P610" s="32"/>
      <c r="Q610" s="32"/>
      <c r="R610" s="32"/>
      <c r="S610" s="32"/>
      <c r="T610" s="32"/>
      <c r="U610" s="33"/>
    </row>
    <row r="611" spans="14:21" x14ac:dyDescent="0.3">
      <c r="N611" s="1"/>
      <c r="O611" s="1"/>
      <c r="P611" s="1"/>
      <c r="Q611" s="1"/>
      <c r="R611" s="1"/>
      <c r="S611" s="1"/>
      <c r="T611" s="1"/>
      <c r="U611" s="1"/>
    </row>
    <row r="612" spans="14:21" x14ac:dyDescent="0.3">
      <c r="N612" s="1"/>
      <c r="O612" s="1"/>
      <c r="P612" s="1"/>
      <c r="Q612" s="1"/>
      <c r="R612" s="1"/>
      <c r="S612" s="1"/>
      <c r="T612" s="1"/>
      <c r="U612" s="1"/>
    </row>
    <row r="613" spans="14:21" x14ac:dyDescent="0.3">
      <c r="N613" s="1"/>
      <c r="O613" s="1"/>
      <c r="P613" s="1"/>
      <c r="Q613" s="1"/>
      <c r="R613" s="1"/>
      <c r="S613" s="1"/>
      <c r="T613" s="1"/>
      <c r="U613" s="1"/>
    </row>
    <row r="614" spans="14:21" x14ac:dyDescent="0.3">
      <c r="N614" s="1"/>
      <c r="O614" s="1"/>
      <c r="P614" s="1"/>
      <c r="Q614" s="1"/>
      <c r="R614" s="1"/>
      <c r="S614" s="1"/>
      <c r="T614" s="1"/>
      <c r="U614" s="1"/>
    </row>
    <row r="615" spans="14:21" x14ac:dyDescent="0.3">
      <c r="N615" s="1"/>
      <c r="O615" s="1"/>
      <c r="P615" s="1"/>
      <c r="Q615" s="1"/>
      <c r="R615" s="1"/>
      <c r="S615" s="1"/>
      <c r="T615" s="1"/>
      <c r="U615" s="1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Q617" s="29"/>
    </row>
    <row r="618" spans="14:21" x14ac:dyDescent="0.3">
      <c r="P618" s="19"/>
      <c r="Q618" s="29"/>
    </row>
    <row r="619" spans="14:21" ht="30" x14ac:dyDescent="0.4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 x14ac:dyDescent="0.3">
      <c r="Q620" s="29"/>
      <c r="S620" s="31"/>
    </row>
    <row r="621" spans="14:21" x14ac:dyDescent="0.3">
      <c r="Q621" s="29"/>
      <c r="S621" s="31"/>
    </row>
    <row r="622" spans="14:21" x14ac:dyDescent="0.3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2025-01-20T06:35:20Z</cp:lastPrinted>
  <dcterms:created xsi:type="dcterms:W3CDTF">2016-02-05T07:01:02Z</dcterms:created>
  <dcterms:modified xsi:type="dcterms:W3CDTF">2025-01-20T06:39:02Z</dcterms:modified>
</cp:coreProperties>
</file>